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kowski\Documents\Adam\TEATR\Sprawozdania z wykonania planu finansowego\Sprawozdanie za 2023r\"/>
    </mc:Choice>
  </mc:AlternateContent>
  <xr:revisionPtr revIDLastSave="0" documentId="13_ncr:1_{4A2CF450-2424-467C-8178-8754D0AE4EA0}" xr6:coauthVersionLast="47" xr6:coauthVersionMax="47" xr10:uidLastSave="{00000000-0000-0000-0000-000000000000}"/>
  <bookViews>
    <workbookView xWindow="-120" yWindow="-120" windowWidth="29040" windowHeight="15840" tabRatio="264" xr2:uid="{00000000-000D-0000-FFFF-FFFF00000000}"/>
  </bookViews>
  <sheets>
    <sheet name="23" sheetId="29" r:id="rId1"/>
  </sheets>
  <calcPr calcId="181029"/>
</workbook>
</file>

<file path=xl/calcChain.xml><?xml version="1.0" encoding="utf-8"?>
<calcChain xmlns="http://schemas.openxmlformats.org/spreadsheetml/2006/main">
  <c r="F10" i="29" l="1"/>
  <c r="F52" i="29"/>
  <c r="F53" i="29"/>
  <c r="F54" i="29"/>
  <c r="F55" i="29"/>
  <c r="F56" i="29"/>
  <c r="F58" i="29"/>
  <c r="F61" i="29"/>
  <c r="F62" i="29"/>
  <c r="F51" i="29"/>
  <c r="C12" i="29"/>
  <c r="C11" i="29" s="1"/>
  <c r="C49" i="29" s="1"/>
  <c r="E19" i="29"/>
  <c r="F41" i="29"/>
  <c r="F42" i="29"/>
  <c r="F44" i="29"/>
  <c r="F46" i="29"/>
  <c r="F40" i="29"/>
  <c r="F6" i="29" l="1"/>
  <c r="F7" i="29"/>
  <c r="F8" i="29"/>
  <c r="F9" i="29"/>
  <c r="F13" i="29"/>
  <c r="F14" i="29"/>
  <c r="F15" i="29"/>
  <c r="F16" i="29"/>
  <c r="F17" i="29"/>
  <c r="F18" i="29"/>
  <c r="F19" i="29"/>
  <c r="F4" i="29"/>
  <c r="E12" i="29" l="1"/>
  <c r="E5" i="29"/>
  <c r="D12" i="29"/>
  <c r="D11" i="29" s="1"/>
  <c r="D5" i="29"/>
  <c r="F5" i="29" l="1"/>
  <c r="E11" i="29"/>
  <c r="F11" i="29" s="1"/>
  <c r="F12" i="29"/>
  <c r="D49" i="29"/>
  <c r="E49" i="29" l="1"/>
</calcChain>
</file>

<file path=xl/sharedStrings.xml><?xml version="1.0" encoding="utf-8"?>
<sst xmlns="http://schemas.openxmlformats.org/spreadsheetml/2006/main" count="89" uniqueCount="86">
  <si>
    <t>Wyszczególnienie</t>
  </si>
  <si>
    <t>Wynagrodzenia, w tym:</t>
  </si>
  <si>
    <t>Podróże służbowe</t>
  </si>
  <si>
    <t>Plan po zmianach</t>
  </si>
  <si>
    <t>1.</t>
  </si>
  <si>
    <t>2.</t>
  </si>
  <si>
    <t>2.1.</t>
  </si>
  <si>
    <t>2.2.</t>
  </si>
  <si>
    <t>2.3.</t>
  </si>
  <si>
    <t>3.</t>
  </si>
  <si>
    <t>3.1.</t>
  </si>
  <si>
    <t>3.2.</t>
  </si>
  <si>
    <t>3.3.</t>
  </si>
  <si>
    <t>3.4.</t>
  </si>
  <si>
    <t>Dotacje celowe organizatora, w tym:</t>
  </si>
  <si>
    <t>dotacje inwestycyjne</t>
  </si>
  <si>
    <t>Dotacja podmiotowa organizatora</t>
  </si>
  <si>
    <t>Dotacje z innych źródeł, w tym:</t>
  </si>
  <si>
    <t>KOSZTY OGÓŁEM</t>
  </si>
  <si>
    <t>osobowe</t>
  </si>
  <si>
    <t>bezosobowe, w tym:</t>
  </si>
  <si>
    <t>z umów zleceń lub o dzieło</t>
  </si>
  <si>
    <t>Świadczenia dla pracowników, w tym:</t>
  </si>
  <si>
    <t>odpis na ZFŚS</t>
  </si>
  <si>
    <t>Zakup towarów i usług, w tym:</t>
  </si>
  <si>
    <t>materiały</t>
  </si>
  <si>
    <t>wyposażenie</t>
  </si>
  <si>
    <t>gaz</t>
  </si>
  <si>
    <t>energia elektryczna</t>
  </si>
  <si>
    <t>energia cieplna</t>
  </si>
  <si>
    <t>woda i kanalizacja</t>
  </si>
  <si>
    <t>wywóz nieczystości</t>
  </si>
  <si>
    <t>przeglądy urządzeń i instalacji</t>
  </si>
  <si>
    <t>usługi remontowe</t>
  </si>
  <si>
    <t>ochrona obiektów i monitoring</t>
  </si>
  <si>
    <t>usługi bankowe</t>
  </si>
  <si>
    <t>usługi telekomunikacyjne</t>
  </si>
  <si>
    <t>usługi transportowe</t>
  </si>
  <si>
    <t>usługi i opłaty pocztowe</t>
  </si>
  <si>
    <t>usługi informatyczne</t>
  </si>
  <si>
    <t>usługi związane z promocją, reklamą, wydawnictwami</t>
  </si>
  <si>
    <t>usługi gastronomiczne i hotelowe</t>
  </si>
  <si>
    <t>usługi prawne</t>
  </si>
  <si>
    <t>pozostałe usługi</t>
  </si>
  <si>
    <t>3.5.</t>
  </si>
  <si>
    <t>Ubezpieczenia</t>
  </si>
  <si>
    <t>3.6.</t>
  </si>
  <si>
    <t>3.7.</t>
  </si>
  <si>
    <t>3.8.</t>
  </si>
  <si>
    <t>4.</t>
  </si>
  <si>
    <t>5.</t>
  </si>
  <si>
    <t>6.</t>
  </si>
  <si>
    <t>7.</t>
  </si>
  <si>
    <t>8.</t>
  </si>
  <si>
    <t>8.1.</t>
  </si>
  <si>
    <t>9.</t>
  </si>
  <si>
    <t>9.1.</t>
  </si>
  <si>
    <t>10.</t>
  </si>
  <si>
    <t>Podatki i opłaty</t>
  </si>
  <si>
    <t>Stan należności na początek roku, w tym:</t>
  </si>
  <si>
    <t>należności wymagalne</t>
  </si>
  <si>
    <t>zobowiązania wymagalne</t>
  </si>
  <si>
    <t>Stan należności na koniec okresu sprawozdawczego, w tym:</t>
  </si>
  <si>
    <t>Stan zobowiązań na koniec okresu sprawozdawczego, w tym:</t>
  </si>
  <si>
    <t>Stan zobowiązań na początek roku, w tym:</t>
  </si>
  <si>
    <t>na początek roku</t>
  </si>
  <si>
    <t>na koniec okresu sprawozdawczego</t>
  </si>
  <si>
    <t>Wykonanie</t>
  </si>
  <si>
    <t>% wykonania</t>
  </si>
  <si>
    <t>DOTACJE</t>
  </si>
  <si>
    <t>usługi najmu i dzierżawy</t>
  </si>
  <si>
    <t>PRZYCHODY Z PROWADZONEJ DZIAŁALNOŚCI (o charakterze finansowym)</t>
  </si>
  <si>
    <t>Składki na ubezpieczenie społeczne
i Fundusz Pracy</t>
  </si>
  <si>
    <t>Płatności odsetkowe wynikające
z zaciągniętych zobowiązań</t>
  </si>
  <si>
    <t>ŚRODKI PRZYZNANE INNYM
PODMIOTOM</t>
  </si>
  <si>
    <t>Średnioroczna liczba zatrudnionych
(w przeliczeniu na etaty)</t>
  </si>
  <si>
    <t>Stan środków pieniężnych</t>
  </si>
  <si>
    <t>WYDATKI MAJĄTKOWE, w tym:</t>
  </si>
  <si>
    <t>zbiory biblioteczne</t>
  </si>
  <si>
    <t>3.9.</t>
  </si>
  <si>
    <t>Pozostałe koszty, w tym:</t>
  </si>
  <si>
    <t>eksponaty muzealne</t>
  </si>
  <si>
    <t>4.1.</t>
  </si>
  <si>
    <t>WYNIK NA DZIAŁALNOŚCI                    (poz.1+2-3-4-5)</t>
  </si>
  <si>
    <t>Plan na dzień
01.01.2023r.</t>
  </si>
  <si>
    <t>Informacja o przebiegu wykonania planu finansowego samorządowej instytucji kultury Teatr Miejski w Gliwicach za okres 01.01.2023r. Do 31.12.2023r. KOREKTA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</si>
</sst>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7" x14ac:knownFonts="1">
    <font>
      <sz val="10"/>
      <name val="Arial CE"/>
      <family val="2"/>
      <charset val="238"/>
    </font>
    <font>
      <sz val="10"/>
      <name val="Arial CE"/>
      <charset val="238"/>
    </font>
    <font>
      <b/>
      <sz val="10"/>
      <color indexed="10"/>
      <name val="Arial CE"/>
      <charset val="238"/>
    </font>
    <font>
      <sz val="8"/>
      <name val="Arial CE"/>
      <family val="2"/>
      <charset val="238"/>
    </font>
    <font>
      <sz val="9"/>
      <name val="Verdana"/>
      <family val="2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0" borderId="0" xfId="0" applyNumberFormat="1"/>
    <xf numFmtId="164" fontId="0" fillId="0" borderId="0" xfId="0" applyNumberFormat="1"/>
    <xf numFmtId="2" fontId="0" fillId="0" borderId="0" xfId="0" applyNumberFormat="1"/>
    <xf numFmtId="0" fontId="2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 shrinkToFit="1"/>
    </xf>
    <xf numFmtId="4" fontId="5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4" fontId="4" fillId="0" borderId="1" xfId="0" applyNumberFormat="1" applyFont="1" applyBorder="1" applyAlignment="1">
      <alignment vertical="center"/>
    </xf>
    <xf numFmtId="1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 shrinkToFi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wrapText="1" readingOrder="1"/>
    </xf>
    <xf numFmtId="0" fontId="1" fillId="0" borderId="0" xfId="0" applyFont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66"/>
  <sheetViews>
    <sheetView tabSelected="1" view="pageBreakPreview" zoomScaleNormal="100" zoomScaleSheetLayoutView="100" workbookViewId="0">
      <selection activeCell="E45" sqref="E45"/>
    </sheetView>
  </sheetViews>
  <sheetFormatPr defaultRowHeight="12.75" x14ac:dyDescent="0.2"/>
  <cols>
    <col min="1" max="1" width="4.5703125" customWidth="1"/>
    <col min="2" max="2" width="36.85546875" customWidth="1"/>
    <col min="3" max="3" width="15.85546875" customWidth="1"/>
    <col min="4" max="4" width="16" customWidth="1"/>
    <col min="5" max="5" width="15.5703125" customWidth="1"/>
    <col min="6" max="6" width="11.42578125" customWidth="1"/>
    <col min="7" max="7" width="11.5703125" bestFit="1" customWidth="1"/>
    <col min="8" max="8" width="11.7109375" bestFit="1" customWidth="1"/>
    <col min="11" max="11" width="9.7109375" bestFit="1" customWidth="1"/>
    <col min="13" max="14" width="11.7109375" bestFit="1" customWidth="1"/>
  </cols>
  <sheetData>
    <row r="1" spans="1:11" ht="30" customHeight="1" x14ac:dyDescent="0.2">
      <c r="A1" s="20" t="s">
        <v>85</v>
      </c>
      <c r="B1" s="20"/>
      <c r="C1" s="20"/>
      <c r="D1" s="20"/>
      <c r="E1" s="20"/>
      <c r="F1" s="20"/>
    </row>
    <row r="2" spans="1:11" ht="45" customHeight="1" x14ac:dyDescent="0.2">
      <c r="A2" s="23" t="s">
        <v>0</v>
      </c>
      <c r="B2" s="23"/>
      <c r="C2" s="5" t="s">
        <v>84</v>
      </c>
      <c r="D2" s="5" t="s">
        <v>3</v>
      </c>
      <c r="E2" s="5" t="s">
        <v>67</v>
      </c>
      <c r="F2" s="5" t="s">
        <v>68</v>
      </c>
      <c r="H2" s="1"/>
    </row>
    <row r="3" spans="1:11" ht="12" customHeight="1" x14ac:dyDescent="0.2">
      <c r="A3" s="25">
        <v>1</v>
      </c>
      <c r="B3" s="26"/>
      <c r="C3" s="14">
        <v>2</v>
      </c>
      <c r="D3" s="14">
        <v>3</v>
      </c>
      <c r="E3" s="14">
        <v>4</v>
      </c>
      <c r="F3" s="14">
        <v>5</v>
      </c>
    </row>
    <row r="4" spans="1:11" ht="39" customHeight="1" x14ac:dyDescent="0.2">
      <c r="A4" s="6" t="s">
        <v>4</v>
      </c>
      <c r="B4" s="7" t="s">
        <v>71</v>
      </c>
      <c r="C4" s="8">
        <v>2100000</v>
      </c>
      <c r="D4" s="8">
        <v>3000000</v>
      </c>
      <c r="E4" s="8">
        <v>2931156.14</v>
      </c>
      <c r="F4" s="19">
        <f>E4/D4%</f>
        <v>97.705204666666674</v>
      </c>
      <c r="G4" s="1"/>
      <c r="H4" s="1"/>
    </row>
    <row r="5" spans="1:11" x14ac:dyDescent="0.2">
      <c r="A5" s="6" t="s">
        <v>5</v>
      </c>
      <c r="B5" s="6" t="s">
        <v>69</v>
      </c>
      <c r="C5" s="8">
        <v>8511450</v>
      </c>
      <c r="D5" s="8">
        <f>D6+D7+D9</f>
        <v>8667624</v>
      </c>
      <c r="E5" s="8">
        <f>E6+E7+E9</f>
        <v>8665795.4000000004</v>
      </c>
      <c r="F5" s="19">
        <f t="shared" ref="F5:F19" si="0">E5/D5%</f>
        <v>99.978903099626834</v>
      </c>
      <c r="H5" s="1"/>
      <c r="I5" s="1"/>
    </row>
    <row r="6" spans="1:11" x14ac:dyDescent="0.2">
      <c r="A6" s="9" t="s">
        <v>6</v>
      </c>
      <c r="B6" s="9" t="s">
        <v>16</v>
      </c>
      <c r="C6" s="10">
        <v>8071450</v>
      </c>
      <c r="D6" s="10">
        <v>8127624</v>
      </c>
      <c r="E6" s="10">
        <v>8127624</v>
      </c>
      <c r="F6" s="19">
        <f t="shared" si="0"/>
        <v>100</v>
      </c>
      <c r="G6" s="1"/>
      <c r="H6" s="1"/>
      <c r="I6" s="1"/>
    </row>
    <row r="7" spans="1:11" x14ac:dyDescent="0.2">
      <c r="A7" s="24" t="s">
        <v>7</v>
      </c>
      <c r="B7" s="9" t="s">
        <v>14</v>
      </c>
      <c r="C7" s="10">
        <v>180000</v>
      </c>
      <c r="D7" s="10">
        <v>180000</v>
      </c>
      <c r="E7" s="10">
        <v>176308.35</v>
      </c>
      <c r="F7" s="19">
        <f t="shared" si="0"/>
        <v>97.949083333333334</v>
      </c>
    </row>
    <row r="8" spans="1:11" x14ac:dyDescent="0.2">
      <c r="A8" s="24"/>
      <c r="B8" s="9" t="s">
        <v>15</v>
      </c>
      <c r="C8" s="10">
        <v>150000</v>
      </c>
      <c r="D8" s="10">
        <v>150000</v>
      </c>
      <c r="E8" s="10">
        <v>146308.35</v>
      </c>
      <c r="F8" s="19">
        <f t="shared" si="0"/>
        <v>97.538899999999998</v>
      </c>
    </row>
    <row r="9" spans="1:11" x14ac:dyDescent="0.2">
      <c r="A9" s="24" t="s">
        <v>8</v>
      </c>
      <c r="B9" s="9" t="s">
        <v>17</v>
      </c>
      <c r="C9" s="10">
        <v>260000</v>
      </c>
      <c r="D9" s="10">
        <v>360000</v>
      </c>
      <c r="E9" s="10">
        <v>361863.05</v>
      </c>
      <c r="F9" s="19">
        <f t="shared" si="0"/>
        <v>100.51751388888889</v>
      </c>
    </row>
    <row r="10" spans="1:11" x14ac:dyDescent="0.2">
      <c r="A10" s="24"/>
      <c r="B10" s="9" t="s">
        <v>15</v>
      </c>
      <c r="C10" s="10"/>
      <c r="D10" s="10">
        <v>30000</v>
      </c>
      <c r="E10" s="10">
        <v>30000</v>
      </c>
      <c r="F10" s="19">
        <f t="shared" si="0"/>
        <v>100</v>
      </c>
    </row>
    <row r="11" spans="1:11" x14ac:dyDescent="0.2">
      <c r="A11" s="6" t="s">
        <v>9</v>
      </c>
      <c r="B11" s="6" t="s">
        <v>18</v>
      </c>
      <c r="C11" s="8">
        <f>C12+C16+C17+C19+C40+C41+C42+C43+C44</f>
        <v>10461450</v>
      </c>
      <c r="D11" s="8">
        <f>D12+D16+D17+D19+D40+D41+D42+D43+D44</f>
        <v>11465824</v>
      </c>
      <c r="E11" s="8">
        <f>E12+E16+E17+E19+E40+E41+E42+E43+E44</f>
        <v>11137374.35</v>
      </c>
      <c r="F11" s="19">
        <f t="shared" si="0"/>
        <v>97.135403002871826</v>
      </c>
      <c r="K11" s="1"/>
    </row>
    <row r="12" spans="1:11" x14ac:dyDescent="0.2">
      <c r="A12" s="22" t="s">
        <v>10</v>
      </c>
      <c r="B12" s="6" t="s">
        <v>1</v>
      </c>
      <c r="C12" s="10">
        <f>C13+C14</f>
        <v>6000000</v>
      </c>
      <c r="D12" s="10">
        <f>D13+D14</f>
        <v>6223000</v>
      </c>
      <c r="E12" s="10">
        <f>E13+E14</f>
        <v>6205418.9100000001</v>
      </c>
      <c r="F12" s="19">
        <f t="shared" si="0"/>
        <v>99.717482082596817</v>
      </c>
    </row>
    <row r="13" spans="1:11" x14ac:dyDescent="0.2">
      <c r="A13" s="22"/>
      <c r="B13" s="9" t="s">
        <v>19</v>
      </c>
      <c r="C13" s="10">
        <v>4500000</v>
      </c>
      <c r="D13" s="10">
        <v>4853000</v>
      </c>
      <c r="E13" s="10">
        <v>4850571.9800000004</v>
      </c>
      <c r="F13" s="19">
        <f t="shared" si="0"/>
        <v>99.94996867916754</v>
      </c>
      <c r="G13" s="2"/>
    </row>
    <row r="14" spans="1:11" x14ac:dyDescent="0.2">
      <c r="A14" s="22"/>
      <c r="B14" s="9" t="s">
        <v>20</v>
      </c>
      <c r="C14" s="10">
        <v>1500000</v>
      </c>
      <c r="D14" s="10">
        <v>1370000</v>
      </c>
      <c r="E14" s="10">
        <v>1354846.93</v>
      </c>
      <c r="F14" s="19">
        <f t="shared" si="0"/>
        <v>98.893936496350364</v>
      </c>
      <c r="H14" s="1"/>
    </row>
    <row r="15" spans="1:11" x14ac:dyDescent="0.2">
      <c r="A15" s="22"/>
      <c r="B15" s="9" t="s">
        <v>21</v>
      </c>
      <c r="C15" s="10">
        <v>1500000</v>
      </c>
      <c r="D15" s="10">
        <v>1370000</v>
      </c>
      <c r="E15" s="10">
        <v>1354846.93</v>
      </c>
      <c r="F15" s="19">
        <f t="shared" si="0"/>
        <v>98.893936496350364</v>
      </c>
    </row>
    <row r="16" spans="1:11" ht="30" customHeight="1" x14ac:dyDescent="0.2">
      <c r="A16" s="6" t="s">
        <v>11</v>
      </c>
      <c r="B16" s="7" t="s">
        <v>72</v>
      </c>
      <c r="C16" s="10">
        <v>1040000</v>
      </c>
      <c r="D16" s="10">
        <v>1050000</v>
      </c>
      <c r="E16" s="10">
        <v>1043913.39</v>
      </c>
      <c r="F16" s="19">
        <f t="shared" si="0"/>
        <v>99.420322857142864</v>
      </c>
    </row>
    <row r="17" spans="1:8" x14ac:dyDescent="0.2">
      <c r="A17" s="22" t="s">
        <v>12</v>
      </c>
      <c r="B17" s="6" t="s">
        <v>22</v>
      </c>
      <c r="C17" s="10">
        <v>140000</v>
      </c>
      <c r="D17" s="10">
        <v>160000</v>
      </c>
      <c r="E17" s="10">
        <v>155602.78</v>
      </c>
      <c r="F17" s="19">
        <f t="shared" si="0"/>
        <v>97.251737500000004</v>
      </c>
    </row>
    <row r="18" spans="1:8" x14ac:dyDescent="0.2">
      <c r="A18" s="22"/>
      <c r="B18" s="9" t="s">
        <v>23</v>
      </c>
      <c r="C18" s="10">
        <v>120000</v>
      </c>
      <c r="D18" s="10">
        <v>120000</v>
      </c>
      <c r="E18" s="10">
        <v>115529.24</v>
      </c>
      <c r="F18" s="19">
        <f t="shared" si="0"/>
        <v>96.274366666666666</v>
      </c>
    </row>
    <row r="19" spans="1:8" x14ac:dyDescent="0.2">
      <c r="A19" s="22" t="s">
        <v>13</v>
      </c>
      <c r="B19" s="6" t="s">
        <v>24</v>
      </c>
      <c r="C19" s="10">
        <v>2711450</v>
      </c>
      <c r="D19" s="10">
        <v>3332824</v>
      </c>
      <c r="E19" s="10">
        <f>E20+E21+E22+E23+E24+E25+E26+E27+E28+E29+E30+E31+E32+E33+E34+E35+E36+E37+E38+E39</f>
        <v>3047440.54</v>
      </c>
      <c r="F19" s="19">
        <f t="shared" si="0"/>
        <v>91.437187802296194</v>
      </c>
    </row>
    <row r="20" spans="1:8" x14ac:dyDescent="0.2">
      <c r="A20" s="22"/>
      <c r="B20" s="9" t="s">
        <v>25</v>
      </c>
      <c r="C20" s="17"/>
      <c r="D20" s="17"/>
      <c r="E20" s="15">
        <v>349223.15</v>
      </c>
      <c r="F20" s="16"/>
    </row>
    <row r="21" spans="1:8" x14ac:dyDescent="0.2">
      <c r="A21" s="22"/>
      <c r="B21" s="9" t="s">
        <v>26</v>
      </c>
      <c r="C21" s="17"/>
      <c r="D21" s="17"/>
      <c r="E21" s="15">
        <v>98448.12</v>
      </c>
      <c r="F21" s="16"/>
    </row>
    <row r="22" spans="1:8" x14ac:dyDescent="0.2">
      <c r="A22" s="22"/>
      <c r="B22" s="9" t="s">
        <v>27</v>
      </c>
      <c r="C22" s="17"/>
      <c r="D22" s="17"/>
      <c r="E22" s="15">
        <v>22153.16</v>
      </c>
      <c r="F22" s="16"/>
    </row>
    <row r="23" spans="1:8" x14ac:dyDescent="0.2">
      <c r="A23" s="22"/>
      <c r="B23" s="9" t="s">
        <v>28</v>
      </c>
      <c r="C23" s="17"/>
      <c r="D23" s="17"/>
      <c r="E23" s="15">
        <v>246559.18</v>
      </c>
      <c r="F23" s="16"/>
    </row>
    <row r="24" spans="1:8" x14ac:dyDescent="0.2">
      <c r="A24" s="22"/>
      <c r="B24" s="9" t="s">
        <v>29</v>
      </c>
      <c r="C24" s="17"/>
      <c r="D24" s="17"/>
      <c r="E24" s="15">
        <v>314093.03999999998</v>
      </c>
      <c r="F24" s="16"/>
    </row>
    <row r="25" spans="1:8" x14ac:dyDescent="0.2">
      <c r="A25" s="22"/>
      <c r="B25" s="9" t="s">
        <v>30</v>
      </c>
      <c r="C25" s="17"/>
      <c r="D25" s="17"/>
      <c r="E25" s="15">
        <v>29540.55</v>
      </c>
      <c r="F25" s="16"/>
      <c r="G25" s="1"/>
      <c r="H25" s="1"/>
    </row>
    <row r="26" spans="1:8" x14ac:dyDescent="0.2">
      <c r="A26" s="22"/>
      <c r="B26" s="9" t="s">
        <v>31</v>
      </c>
      <c r="C26" s="17"/>
      <c r="D26" s="17"/>
      <c r="E26" s="15">
        <v>20922.18</v>
      </c>
      <c r="F26" s="16"/>
    </row>
    <row r="27" spans="1:8" x14ac:dyDescent="0.2">
      <c r="A27" s="22"/>
      <c r="B27" s="9" t="s">
        <v>32</v>
      </c>
      <c r="C27" s="17"/>
      <c r="D27" s="17"/>
      <c r="E27" s="15">
        <v>45045</v>
      </c>
      <c r="F27" s="16"/>
    </row>
    <row r="28" spans="1:8" x14ac:dyDescent="0.2">
      <c r="A28" s="22"/>
      <c r="B28" s="9" t="s">
        <v>33</v>
      </c>
      <c r="C28" s="17"/>
      <c r="D28" s="17"/>
      <c r="E28" s="15">
        <v>79950</v>
      </c>
      <c r="F28" s="16"/>
    </row>
    <row r="29" spans="1:8" x14ac:dyDescent="0.2">
      <c r="A29" s="22"/>
      <c r="B29" s="9" t="s">
        <v>70</v>
      </c>
      <c r="C29" s="17"/>
      <c r="D29" s="17"/>
      <c r="E29" s="15">
        <v>34313.839999999997</v>
      </c>
      <c r="F29" s="16"/>
    </row>
    <row r="30" spans="1:8" x14ac:dyDescent="0.2">
      <c r="A30" s="22"/>
      <c r="B30" s="9" t="s">
        <v>34</v>
      </c>
      <c r="C30" s="17"/>
      <c r="D30" s="17"/>
      <c r="E30" s="15">
        <v>116615.2</v>
      </c>
      <c r="F30" s="16"/>
    </row>
    <row r="31" spans="1:8" x14ac:dyDescent="0.2">
      <c r="A31" s="22"/>
      <c r="B31" s="9" t="s">
        <v>35</v>
      </c>
      <c r="C31" s="17"/>
      <c r="D31" s="17"/>
      <c r="E31" s="15">
        <v>6939.01</v>
      </c>
      <c r="F31" s="16"/>
    </row>
    <row r="32" spans="1:8" x14ac:dyDescent="0.2">
      <c r="A32" s="22"/>
      <c r="B32" s="9" t="s">
        <v>36</v>
      </c>
      <c r="C32" s="17"/>
      <c r="D32" s="17"/>
      <c r="E32" s="15">
        <v>10382.549999999999</v>
      </c>
      <c r="F32" s="16"/>
    </row>
    <row r="33" spans="1:14" x14ac:dyDescent="0.2">
      <c r="A33" s="22"/>
      <c r="B33" s="9" t="s">
        <v>37</v>
      </c>
      <c r="C33" s="17"/>
      <c r="D33" s="17"/>
      <c r="E33" s="15">
        <v>20591.240000000002</v>
      </c>
      <c r="F33" s="16"/>
    </row>
    <row r="34" spans="1:14" x14ac:dyDescent="0.2">
      <c r="A34" s="22"/>
      <c r="B34" s="9" t="s">
        <v>38</v>
      </c>
      <c r="C34" s="17"/>
      <c r="D34" s="17"/>
      <c r="E34" s="15">
        <v>5864.69</v>
      </c>
      <c r="F34" s="16"/>
    </row>
    <row r="35" spans="1:14" x14ac:dyDescent="0.2">
      <c r="A35" s="22"/>
      <c r="B35" s="9" t="s">
        <v>39</v>
      </c>
      <c r="C35" s="17"/>
      <c r="D35" s="17"/>
      <c r="E35" s="15">
        <v>105547.86</v>
      </c>
      <c r="F35" s="16"/>
    </row>
    <row r="36" spans="1:14" ht="22.5" x14ac:dyDescent="0.2">
      <c r="A36" s="22"/>
      <c r="B36" s="12" t="s">
        <v>40</v>
      </c>
      <c r="C36" s="17"/>
      <c r="D36" s="17"/>
      <c r="E36" s="15">
        <v>175810.16</v>
      </c>
      <c r="F36" s="16"/>
      <c r="I36" s="1"/>
    </row>
    <row r="37" spans="1:14" x14ac:dyDescent="0.2">
      <c r="A37" s="22"/>
      <c r="B37" s="9" t="s">
        <v>41</v>
      </c>
      <c r="C37" s="17"/>
      <c r="D37" s="17"/>
      <c r="E37" s="15">
        <v>50947.63</v>
      </c>
      <c r="F37" s="16"/>
    </row>
    <row r="38" spans="1:14" x14ac:dyDescent="0.2">
      <c r="A38" s="22"/>
      <c r="B38" s="9" t="s">
        <v>42</v>
      </c>
      <c r="C38" s="17"/>
      <c r="D38" s="17"/>
      <c r="E38" s="15">
        <v>39600</v>
      </c>
      <c r="F38" s="16"/>
    </row>
    <row r="39" spans="1:14" x14ac:dyDescent="0.2">
      <c r="A39" s="22"/>
      <c r="B39" s="9" t="s">
        <v>43</v>
      </c>
      <c r="C39" s="17"/>
      <c r="D39" s="17"/>
      <c r="E39" s="15">
        <v>1274893.98</v>
      </c>
      <c r="F39" s="16"/>
      <c r="I39" s="1"/>
    </row>
    <row r="40" spans="1:14" x14ac:dyDescent="0.2">
      <c r="A40" s="6" t="s">
        <v>44</v>
      </c>
      <c r="B40" s="6" t="s">
        <v>45</v>
      </c>
      <c r="C40" s="15">
        <v>60000</v>
      </c>
      <c r="D40" s="15">
        <v>60000</v>
      </c>
      <c r="E40" s="15">
        <v>54384.94</v>
      </c>
      <c r="F40" s="18">
        <f>E40/D40%</f>
        <v>90.641566666666677</v>
      </c>
    </row>
    <row r="41" spans="1:14" x14ac:dyDescent="0.2">
      <c r="A41" s="6" t="s">
        <v>46</v>
      </c>
      <c r="B41" s="6" t="s">
        <v>58</v>
      </c>
      <c r="C41" s="15">
        <v>400000</v>
      </c>
      <c r="D41" s="15">
        <v>470000</v>
      </c>
      <c r="E41" s="15">
        <v>467296.37</v>
      </c>
      <c r="F41" s="18">
        <f t="shared" ref="F41:F46" si="1">E41/D41%</f>
        <v>99.424759574468084</v>
      </c>
    </row>
    <row r="42" spans="1:14" x14ac:dyDescent="0.2">
      <c r="A42" s="6" t="s">
        <v>47</v>
      </c>
      <c r="B42" s="6" t="s">
        <v>2</v>
      </c>
      <c r="C42" s="15">
        <v>30000</v>
      </c>
      <c r="D42" s="15">
        <v>30000</v>
      </c>
      <c r="E42" s="15">
        <v>26777.25</v>
      </c>
      <c r="F42" s="18">
        <f t="shared" si="1"/>
        <v>89.257499999999993</v>
      </c>
    </row>
    <row r="43" spans="1:14" ht="22.5" x14ac:dyDescent="0.2">
      <c r="A43" s="6" t="s">
        <v>48</v>
      </c>
      <c r="B43" s="7" t="s">
        <v>73</v>
      </c>
      <c r="C43" s="15"/>
      <c r="D43" s="15"/>
      <c r="E43" s="15"/>
      <c r="F43" s="18"/>
      <c r="H43" s="1"/>
      <c r="M43" s="1"/>
      <c r="N43" s="1"/>
    </row>
    <row r="44" spans="1:14" x14ac:dyDescent="0.2">
      <c r="A44" s="30" t="s">
        <v>79</v>
      </c>
      <c r="B44" s="7" t="s">
        <v>80</v>
      </c>
      <c r="C44" s="10">
        <v>80000</v>
      </c>
      <c r="D44" s="10">
        <v>140000</v>
      </c>
      <c r="E44" s="10">
        <v>136540.17000000001</v>
      </c>
      <c r="F44" s="18">
        <f t="shared" si="1"/>
        <v>97.528692857142872</v>
      </c>
      <c r="H44" s="1"/>
      <c r="M44" s="1"/>
      <c r="N44" s="1"/>
    </row>
    <row r="45" spans="1:14" x14ac:dyDescent="0.2">
      <c r="A45" s="31"/>
      <c r="B45" s="12" t="s">
        <v>78</v>
      </c>
      <c r="C45" s="10"/>
      <c r="D45" s="10"/>
      <c r="E45" s="10"/>
      <c r="F45" s="18"/>
      <c r="H45" s="1"/>
      <c r="M45" s="1"/>
      <c r="N45" s="1"/>
    </row>
    <row r="46" spans="1:14" x14ac:dyDescent="0.2">
      <c r="A46" s="6" t="s">
        <v>49</v>
      </c>
      <c r="B46" s="6" t="s">
        <v>77</v>
      </c>
      <c r="C46" s="10">
        <v>150000</v>
      </c>
      <c r="D46" s="10">
        <v>201800</v>
      </c>
      <c r="E46" s="10">
        <v>201753.35</v>
      </c>
      <c r="F46" s="18">
        <f t="shared" si="1"/>
        <v>99.976883052527256</v>
      </c>
      <c r="H46" s="1"/>
      <c r="M46" s="1"/>
      <c r="N46" s="1"/>
    </row>
    <row r="47" spans="1:14" x14ac:dyDescent="0.2">
      <c r="A47" s="6" t="s">
        <v>82</v>
      </c>
      <c r="B47" s="9" t="s">
        <v>81</v>
      </c>
      <c r="C47" s="10"/>
      <c r="D47" s="10"/>
      <c r="E47" s="10"/>
      <c r="F47" s="18"/>
      <c r="H47" s="1"/>
      <c r="M47" s="1"/>
      <c r="N47" s="1"/>
    </row>
    <row r="48" spans="1:14" ht="21.75" customHeight="1" x14ac:dyDescent="0.2">
      <c r="A48" s="6" t="s">
        <v>50</v>
      </c>
      <c r="B48" s="13" t="s">
        <v>74</v>
      </c>
      <c r="C48" s="10"/>
      <c r="D48" s="10"/>
      <c r="E48" s="10"/>
      <c r="F48" s="18"/>
      <c r="N48" s="1"/>
    </row>
    <row r="49" spans="1:13" ht="22.5" x14ac:dyDescent="0.2">
      <c r="A49" s="6" t="s">
        <v>51</v>
      </c>
      <c r="B49" s="13" t="s">
        <v>83</v>
      </c>
      <c r="C49" s="8">
        <f>C4+C5-C11-C46-C48</f>
        <v>0</v>
      </c>
      <c r="D49" s="8">
        <f>D4+D5-D11-D46-D48</f>
        <v>0</v>
      </c>
      <c r="E49" s="8">
        <f>E4+E5-E11-E46-E48</f>
        <v>257823.84000000134</v>
      </c>
      <c r="F49" s="11"/>
    </row>
    <row r="50" spans="1:13" x14ac:dyDescent="0.2">
      <c r="A50" s="27"/>
      <c r="B50" s="28"/>
      <c r="C50" s="28"/>
      <c r="D50" s="28"/>
      <c r="E50" s="28"/>
      <c r="F50" s="29"/>
    </row>
    <row r="51" spans="1:13" ht="22.5" x14ac:dyDescent="0.2">
      <c r="A51" s="6" t="s">
        <v>52</v>
      </c>
      <c r="B51" s="7" t="s">
        <v>75</v>
      </c>
      <c r="C51" s="10">
        <v>69</v>
      </c>
      <c r="D51" s="10">
        <v>61</v>
      </c>
      <c r="E51" s="10">
        <v>61</v>
      </c>
      <c r="F51" s="11">
        <f>E51/D51%</f>
        <v>100</v>
      </c>
    </row>
    <row r="52" spans="1:13" ht="27.75" customHeight="1" x14ac:dyDescent="0.2">
      <c r="A52" s="22" t="s">
        <v>53</v>
      </c>
      <c r="B52" s="13" t="s">
        <v>59</v>
      </c>
      <c r="C52" s="10">
        <v>380000</v>
      </c>
      <c r="D52" s="10">
        <v>400000</v>
      </c>
      <c r="E52" s="10">
        <v>400329.59</v>
      </c>
      <c r="F52" s="11">
        <f t="shared" ref="F52:F62" si="2">E52/D52%</f>
        <v>100.08239750000001</v>
      </c>
    </row>
    <row r="53" spans="1:13" x14ac:dyDescent="0.2">
      <c r="A53" s="22"/>
      <c r="B53" s="6" t="s">
        <v>60</v>
      </c>
      <c r="C53" s="10">
        <v>20000</v>
      </c>
      <c r="D53" s="10">
        <v>20000</v>
      </c>
      <c r="E53" s="10">
        <v>4214.12</v>
      </c>
      <c r="F53" s="11">
        <f t="shared" si="2"/>
        <v>21.070599999999999</v>
      </c>
    </row>
    <row r="54" spans="1:13" ht="22.5" x14ac:dyDescent="0.2">
      <c r="A54" s="22" t="s">
        <v>54</v>
      </c>
      <c r="B54" s="7" t="s">
        <v>62</v>
      </c>
      <c r="C54" s="10">
        <v>300000</v>
      </c>
      <c r="D54" s="10">
        <v>450000</v>
      </c>
      <c r="E54" s="10">
        <v>461725.64</v>
      </c>
      <c r="F54" s="11">
        <f t="shared" si="2"/>
        <v>102.60569777777778</v>
      </c>
    </row>
    <row r="55" spans="1:13" x14ac:dyDescent="0.2">
      <c r="A55" s="22"/>
      <c r="B55" s="6" t="s">
        <v>60</v>
      </c>
      <c r="C55" s="10">
        <v>20000</v>
      </c>
      <c r="D55" s="10">
        <v>20000</v>
      </c>
      <c r="E55" s="10">
        <v>7102.37</v>
      </c>
      <c r="F55" s="11">
        <f t="shared" si="2"/>
        <v>35.511850000000003</v>
      </c>
    </row>
    <row r="56" spans="1:13" x14ac:dyDescent="0.2">
      <c r="A56" s="22" t="s">
        <v>55</v>
      </c>
      <c r="B56" s="6" t="s">
        <v>64</v>
      </c>
      <c r="C56" s="10">
        <v>350000</v>
      </c>
      <c r="D56" s="10">
        <v>350000</v>
      </c>
      <c r="E56" s="10">
        <v>305319.8</v>
      </c>
      <c r="F56" s="11">
        <f t="shared" si="2"/>
        <v>87.234228571428574</v>
      </c>
      <c r="G56" s="3"/>
      <c r="M56" s="4"/>
    </row>
    <row r="57" spans="1:13" x14ac:dyDescent="0.2">
      <c r="A57" s="22"/>
      <c r="B57" s="6" t="s">
        <v>61</v>
      </c>
      <c r="C57" s="10"/>
      <c r="D57" s="10"/>
      <c r="E57" s="10"/>
      <c r="F57" s="11"/>
    </row>
    <row r="58" spans="1:13" ht="22.5" x14ac:dyDescent="0.2">
      <c r="A58" s="22" t="s">
        <v>56</v>
      </c>
      <c r="B58" s="7" t="s">
        <v>63</v>
      </c>
      <c r="C58" s="15">
        <v>350000</v>
      </c>
      <c r="D58" s="15">
        <v>150000</v>
      </c>
      <c r="E58" s="15">
        <v>109119.62</v>
      </c>
      <c r="F58" s="11">
        <f t="shared" si="2"/>
        <v>72.746413333333336</v>
      </c>
      <c r="G58" s="3"/>
    </row>
    <row r="59" spans="1:13" x14ac:dyDescent="0.2">
      <c r="A59" s="22"/>
      <c r="B59" s="6" t="s">
        <v>61</v>
      </c>
      <c r="C59" s="15"/>
      <c r="D59" s="15"/>
      <c r="E59" s="15"/>
      <c r="F59" s="11"/>
    </row>
    <row r="60" spans="1:13" x14ac:dyDescent="0.2">
      <c r="A60" s="22" t="s">
        <v>57</v>
      </c>
      <c r="B60" s="6" t="s">
        <v>76</v>
      </c>
      <c r="C60" s="15"/>
      <c r="D60" s="15"/>
      <c r="E60" s="15"/>
      <c r="F60" s="11"/>
    </row>
    <row r="61" spans="1:13" x14ac:dyDescent="0.2">
      <c r="A61" s="22"/>
      <c r="B61" s="6" t="s">
        <v>65</v>
      </c>
      <c r="C61" s="15">
        <v>184417.44</v>
      </c>
      <c r="D61" s="15">
        <v>184417.44</v>
      </c>
      <c r="E61" s="15">
        <v>184417.44</v>
      </c>
      <c r="F61" s="11">
        <f t="shared" si="2"/>
        <v>100</v>
      </c>
    </row>
    <row r="62" spans="1:13" x14ac:dyDescent="0.2">
      <c r="A62" s="22"/>
      <c r="B62" s="6" t="s">
        <v>66</v>
      </c>
      <c r="C62" s="10">
        <v>80000</v>
      </c>
      <c r="D62" s="10">
        <v>250000</v>
      </c>
      <c r="E62" s="10">
        <v>272881.71000000002</v>
      </c>
      <c r="F62" s="11">
        <f t="shared" si="2"/>
        <v>109.15268400000001</v>
      </c>
    </row>
    <row r="66" spans="1:2" x14ac:dyDescent="0.2">
      <c r="A66" s="21"/>
      <c r="B66" s="21"/>
    </row>
  </sheetData>
  <mergeCells count="16">
    <mergeCell ref="A1:F1"/>
    <mergeCell ref="A66:B66"/>
    <mergeCell ref="A54:A55"/>
    <mergeCell ref="A56:A57"/>
    <mergeCell ref="A58:A59"/>
    <mergeCell ref="A60:A62"/>
    <mergeCell ref="A2:B2"/>
    <mergeCell ref="A7:A8"/>
    <mergeCell ref="A9:A10"/>
    <mergeCell ref="A12:A15"/>
    <mergeCell ref="A3:B3"/>
    <mergeCell ref="A17:A18"/>
    <mergeCell ref="A19:A39"/>
    <mergeCell ref="A52:A53"/>
    <mergeCell ref="A50:F50"/>
    <mergeCell ref="A44:A45"/>
  </mergeCells>
  <phoneticPr fontId="3" type="noConversion"/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Marzena</dc:creator>
  <cp:lastModifiedBy>Adam Rakowski</cp:lastModifiedBy>
  <cp:lastPrinted>2024-02-28T14:20:34Z</cp:lastPrinted>
  <dcterms:created xsi:type="dcterms:W3CDTF">2011-08-04T12:07:41Z</dcterms:created>
  <dcterms:modified xsi:type="dcterms:W3CDTF">2024-04-02T12:32:49Z</dcterms:modified>
</cp:coreProperties>
</file>